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Лист1" sheetId="1" state="visible" r:id="rId1"/>
    <sheet name="Лист2" sheetId="2" state="visible" r:id="rId2"/>
    <sheet name="Лист3" sheetId="3" state="visible" r:id="rId3"/>
  </sheets>
  <definedNames>
    <definedName name="_xlnm.Print_Area" localSheetId="0">Лист1!$A$1:$M$27</definedName>
  </definedNames>
  <calcPr/>
</workbook>
</file>

<file path=xl/sharedStrings.xml><?xml version="1.0" encoding="utf-8"?>
<sst xmlns="http://schemas.openxmlformats.org/spreadsheetml/2006/main" count="42" uniqueCount="42">
  <si>
    <t xml:space="preserve">Приложение  </t>
  </si>
  <si>
    <t xml:space="preserve">Расчет прогноза поступлений доходов в областной бюджет Новосибирской области от реализации иного имущества, находящегося в собственности субъектов РФ (за исключением имущества бюджетных и  автономных учреждений субъектов РФ, а также имущества государственных унитарных предприятий субъектов РФ, в том числе казенных), в части реализации основных средств по указанному имуществу КБК 120 1 14 02023 02 0000 410</t>
  </si>
  <si>
    <t>№</t>
  </si>
  <si>
    <t xml:space="preserve">Наименование объекта недвижимости</t>
  </si>
  <si>
    <t xml:space="preserve">Характеристика объектов недвижимости, его местоположение</t>
  </si>
  <si>
    <t xml:space="preserve">Рыночная стоимость объектов недвижимости с НДС, тыс.руб.</t>
  </si>
  <si>
    <r>
      <t xml:space="preserve">Рыночная стоимость объектов недвижимости без НДС очередного финансового года РС</t>
    </r>
    <r>
      <rPr>
        <b/>
        <vertAlign val="subscript"/>
        <sz val="10"/>
        <rFont val="Times New Roman"/>
      </rPr>
      <t>0</t>
    </r>
  </si>
  <si>
    <r>
      <t xml:space="preserve">Рыночная стоимость объектов недвижимости без НДС первого планового периода РС</t>
    </r>
    <r>
      <rPr>
        <b/>
        <vertAlign val="subscript"/>
        <sz val="10"/>
        <rFont val="Times New Roman"/>
      </rPr>
      <t>1</t>
    </r>
  </si>
  <si>
    <r>
      <t xml:space="preserve">Рыночная стоимость объектов недвижимости без НДС второго планового периода РС</t>
    </r>
    <r>
      <rPr>
        <b/>
        <vertAlign val="subscript"/>
        <sz val="10"/>
        <rFont val="Times New Roman"/>
      </rPr>
      <t>2</t>
    </r>
  </si>
  <si>
    <r>
      <t xml:space="preserve">Коэффициент реализации для первого года продаж К</t>
    </r>
    <r>
      <rPr>
        <b/>
        <vertAlign val="subscript"/>
        <sz val="10"/>
        <rFont val="Times New Roman"/>
      </rPr>
      <t>1</t>
    </r>
  </si>
  <si>
    <r>
      <t xml:space="preserve">Коэффициент реализации для второго года продаж К</t>
    </r>
    <r>
      <rPr>
        <b/>
        <vertAlign val="subscript"/>
        <sz val="10"/>
        <rFont val="Times New Roman"/>
      </rPr>
      <t>2</t>
    </r>
  </si>
  <si>
    <r>
      <t xml:space="preserve">Коэффициент реализации для третьего года продаж К</t>
    </r>
    <r>
      <rPr>
        <b/>
        <vertAlign val="subscript"/>
        <sz val="10"/>
        <rFont val="Times New Roman"/>
      </rPr>
      <t>3</t>
    </r>
  </si>
  <si>
    <t xml:space="preserve">Прогноз на очередной финансовый год</t>
  </si>
  <si>
    <t xml:space="preserve">Прогноз на первый плановый период</t>
  </si>
  <si>
    <t xml:space="preserve">Прогноз на второй плановый период</t>
  </si>
  <si>
    <t>Помещение</t>
  </si>
  <si>
    <t xml:space="preserve">Новосибирская область, город Новосибирск, Красный проспект, дом 74, кадастровый номер: 54:35:101095:1233, площадь 758,2 кв. м, назначение: нежилое помещение</t>
  </si>
  <si>
    <t xml:space="preserve">Новосибирская область, город Новосибирск, Красный проспект, дом 74, кадастровый номер: 54:35:101095:1232, площадь 760,4 кв. м, назначение: нежилое помещение</t>
  </si>
  <si>
    <t xml:space="preserve">Новосибирская область, Чулымский район, город Чулым, улица Чулымская, дом 20, кадастровый номер: 54:30:010124:470, площадь 154,5 кв. м., назначение нежилое помещение</t>
  </si>
  <si>
    <t xml:space="preserve">Новосибирская область, Коченевский муниципальный район, рабочий поселок Коченево, улица Коммунистическая, дом 10/1, помещение 1, кадастровый номер: 54:11:040310:587, площадь 75,2 кв.м, назначение: нежилое помещение</t>
  </si>
  <si>
    <t>Здание</t>
  </si>
  <si>
    <t xml:space="preserve">Новосибирская область, город Новосибирск, переулок 10-й Бронный, дом 29, кадастровый номер: 54:35:053280:38, площадь 66,5 кв.м, назначение: нежилое здание</t>
  </si>
  <si>
    <t xml:space="preserve">Новосибирская область, Чистоозерный район, рабочий поселок Чистоозерное, улица 50 лет Октября, дом 3, кадастровый номер: 54:29:010501:38, площадь 126,1 кв.м, назначение: нежилое помещение</t>
  </si>
  <si>
    <t xml:space="preserve">Новосибирская область, Новосибирский район, Кубовинский сельсовет, поселок Красный Яр, дом 34, кадастровый номер: 54:19:090201:815, площадь 41,6 кв.м, назначение: нежилое помещение
</t>
  </si>
  <si>
    <t xml:space="preserve">город Новосибирск, улица Чаплыгина, дом 53, кадастровый номер: 54:35:101450:56, площадь 569,4 кв.м, назначение: нежилое здание, имущество является объектом культурного наследия</t>
  </si>
  <si>
    <t xml:space="preserve">Итого в 2026 году, тыс.руб</t>
  </si>
  <si>
    <t xml:space="preserve">Новосибирская область, Искитимский район, рабочий поселок Линево, улица Первопроходцев, дом 2/1, кадастровый номер:  54:07:020105:117, площадь 398,9 кв.м, назначение: нежилое здание</t>
  </si>
  <si>
    <t xml:space="preserve">Новосибирская область, город Искитим, улица Свердлова, дом 10, кадастровый номер: 54:33:050415:90, площадь 192,9 кв.м., назначение: нежилое помещение</t>
  </si>
  <si>
    <t xml:space="preserve">Новосибирская область, Доволенский район, село Довольное, улица Дорожная, дом 4, кадастровый номер: 54:05:010131:217, площадь 211,5 кв. м,  назначение: нежилое здание</t>
  </si>
  <si>
    <t xml:space="preserve">Итого в 2027 году, тыс.руб.</t>
  </si>
  <si>
    <t xml:space="preserve">Здание  </t>
  </si>
  <si>
    <t xml:space="preserve">Новосибирская область, Болотнинский район, город Болотное, улица Алтайская, дом 98, кадастровый номер: 54:03:010801:13, площадь 1297,7 кв.м., этажность (этаж): 1, назначение: нежилое здание</t>
  </si>
  <si>
    <t xml:space="preserve">Здание </t>
  </si>
  <si>
    <t xml:space="preserve">Новосибирская область, Болотнинский район, город Болотное, улица Алтайская, дом 98, кадастровый номер: 54:03:010801:10, площадь 48,4 кв.м., этажность (этаж): 1, назначение: нежилое здание</t>
  </si>
  <si>
    <t xml:space="preserve">Новосибирская область, Болотнинский район, город Болотное, улица Алтайская, дом 98, кадастровый номер: 54:03:010801:11,  площадь 7,7 кв.м., этажность (этаж): 1, назначение: нежилое здание</t>
  </si>
  <si>
    <t xml:space="preserve">Новосибирская область, Болотнинский район, город Болотное, улица Алтайская, дом 98, кадастровый номер: 54:03:010801:12,  площадь 48,9 кв.м., этажность (этаж): 1, назначение: нежилое здание</t>
  </si>
  <si>
    <t xml:space="preserve">Новосибирская область, Болотнинский район, город Болотное, улица Алтайская, дом 98, кадастровый номер: 54:03:010801:17, площадь 1303,2 кв.м., этажность (этаж): 1, назначение: нежилое здание</t>
  </si>
  <si>
    <t xml:space="preserve">Новосибирская область, Болотнинский район, город Болотное, улица Алтайская, дом 98, кадастровый номер: 54:03:010801:18, площадь 26,1 кв.м., этажность (этаж): 1, назначение: нежилое здание</t>
  </si>
  <si>
    <t xml:space="preserve">Новосибирская область, Болотнинский район, город Болотное, улица Алтайская, дом 98, кадастровый номер: 54:03:010801:8, площадь 237,9 кв.м., этажность (этаж): 1, назначение: нежилое здание</t>
  </si>
  <si>
    <t xml:space="preserve">Сооружения и оборудование: 11 единиц (водопровод, насос К 45/30, насос К 45/30 с дв. 7,5/3000, насос К 45/30 с дв. 7,5/3000 2шт., насос К 45/30А с дв. 5,5/3000, ограждение, резервуар на 250 куб.м., сварной котел 2 шт., теплотрасса)</t>
  </si>
  <si>
    <t xml:space="preserve">Новосибирская область, Болотнинский район, город Болотное, улица Алтайская, дом 98</t>
  </si>
  <si>
    <t xml:space="preserve">Итого в 2028 году, тыс.руб.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</si>
</sst>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"/>
  </numFmts>
  <fonts count="12">
    <font>
      <sz val="11.000000"/>
      <color theme="1"/>
      <name val="Calibri"/>
      <scheme val="minor"/>
    </font>
    <font>
      <sz val="12.000000"/>
      <color theme="1"/>
      <name val="Times New Roman"/>
    </font>
    <font>
      <b/>
      <sz val="12.000000"/>
      <color theme="1"/>
      <name val="Times New Roman"/>
    </font>
    <font>
      <sz val="12.000000"/>
      <color theme="1"/>
      <name val="Calibri"/>
      <scheme val="minor"/>
    </font>
    <font>
      <b/>
      <sz val="10.000000"/>
      <color theme="1"/>
      <name val="Times New Roman"/>
    </font>
    <font>
      <sz val="10.000000"/>
      <color theme="1"/>
      <name val="Calibri"/>
      <scheme val="minor"/>
    </font>
    <font>
      <sz val="10.000000"/>
      <name val="Times New Roman"/>
    </font>
    <font>
      <sz val="11.000000"/>
      <name val="Times New Roman"/>
    </font>
    <font>
      <sz val="10.000000"/>
      <color theme="1"/>
      <name val="Times New Roman"/>
    </font>
    <font>
      <b/>
      <sz val="10.000000"/>
      <name val="Times New Roman"/>
    </font>
    <font>
      <b/>
      <sz val="10.000000"/>
      <color theme="1"/>
      <name val="Calibri"/>
      <scheme val="minor"/>
    </font>
    <font>
      <sz val="10.000000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0"/>
        <bgColor theme="0" tint="0"/>
      </patternFill>
    </fill>
  </fills>
  <borders count="14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66">
    <xf fontId="0" fillId="0" borderId="0" numFmtId="0" xfId="0"/>
    <xf fontId="0" fillId="2" borderId="0" numFmtId="0" xfId="0" applyFill="1"/>
    <xf fontId="1" fillId="2" borderId="0" numFmtId="0" xfId="0" applyFont="1" applyFill="1"/>
    <xf fontId="1" fillId="2" borderId="0" numFmtId="0" xfId="0" applyFont="1" applyFill="1" applyAlignment="1">
      <alignment horizontal="center"/>
    </xf>
    <xf fontId="1" fillId="2" borderId="0" numFmtId="0" xfId="0" applyFont="1" applyFill="1" applyAlignment="1">
      <alignment horizontal="center" vertical="center" wrapText="1"/>
    </xf>
    <xf fontId="2" fillId="2" borderId="1" numFmtId="0" xfId="0" applyFont="1" applyFill="1" applyBorder="1" applyAlignment="1">
      <alignment horizontal="center" vertical="center" wrapText="1"/>
    </xf>
    <xf fontId="3" fillId="2" borderId="1" numFmtId="0" xfId="0" applyFont="1" applyFill="1" applyBorder="1" applyAlignment="1">
      <alignment wrapText="1"/>
    </xf>
    <xf fontId="4" fillId="2" borderId="2" numFmtId="0" xfId="0" applyFont="1" applyFill="1" applyBorder="1" applyAlignment="1">
      <alignment horizontal="center" vertical="center" wrapText="1"/>
    </xf>
    <xf fontId="4" fillId="2" borderId="3" numFmtId="0" xfId="0" applyFont="1" applyFill="1" applyBorder="1" applyAlignment="1">
      <alignment horizontal="center" vertical="center" wrapText="1"/>
    </xf>
    <xf fontId="4" fillId="2" borderId="4" numFmtId="0" xfId="0" applyFont="1" applyFill="1" applyBorder="1" applyAlignment="1">
      <alignment horizontal="center" vertical="center" wrapText="1"/>
    </xf>
    <xf fontId="5" fillId="2" borderId="2" numFmtId="0" xfId="0" applyFont="1" applyFill="1" applyBorder="1" applyAlignment="1">
      <alignment horizontal="center" vertical="center" wrapText="1"/>
    </xf>
    <xf fontId="6" fillId="2" borderId="2" numFmtId="0" xfId="0" applyFont="1" applyFill="1" applyBorder="1" applyAlignment="1">
      <alignment horizontal="center" vertical="center" wrapText="1"/>
    </xf>
    <xf fontId="6" fillId="2" borderId="2" numFmtId="0" xfId="0" applyFont="1" applyFill="1" applyBorder="1" applyAlignment="1">
      <alignment vertical="center" wrapText="1"/>
    </xf>
    <xf fontId="7" fillId="2" borderId="2" numFmtId="160" xfId="0" applyNumberFormat="1" applyFont="1" applyFill="1" applyBorder="1" applyAlignment="1">
      <alignment horizontal="center" vertical="center"/>
    </xf>
    <xf fontId="6" fillId="2" borderId="2" numFmtId="160" xfId="0" applyNumberFormat="1" applyFont="1" applyFill="1" applyBorder="1" applyAlignment="1">
      <alignment horizontal="center" vertical="center"/>
    </xf>
    <xf fontId="8" fillId="2" borderId="2" numFmtId="0" xfId="0" applyFont="1" applyFill="1" applyBorder="1"/>
    <xf fontId="8" fillId="2" borderId="2" numFmtId="160" xfId="0" applyNumberFormat="1" applyFont="1" applyFill="1" applyBorder="1" applyAlignment="1">
      <alignment horizontal="center" vertical="center" wrapText="1"/>
    </xf>
    <xf fontId="8" fillId="2" borderId="2" numFmtId="0" xfId="0" applyFont="1" applyFill="1" applyBorder="1" applyAlignment="1">
      <alignment horizontal="center" vertical="center"/>
    </xf>
    <xf fontId="8" fillId="2" borderId="2" numFmtId="2" xfId="0" applyNumberFormat="1" applyFont="1" applyFill="1" applyBorder="1" applyAlignment="1">
      <alignment horizontal="center" vertical="center"/>
    </xf>
    <xf fontId="8" fillId="2" borderId="2" numFmtId="160" xfId="0" applyNumberFormat="1" applyFont="1" applyFill="1" applyBorder="1" applyAlignment="1">
      <alignment horizontal="center" vertical="center"/>
    </xf>
    <xf fontId="6" fillId="2" borderId="5" numFmtId="0" xfId="0" applyFont="1" applyFill="1" applyBorder="1" applyAlignment="1">
      <alignment vertical="center" wrapText="1"/>
    </xf>
    <xf fontId="6" fillId="2" borderId="5" numFmtId="160" xfId="0" applyNumberFormat="1" applyFont="1" applyFill="1" applyBorder="1" applyAlignment="1">
      <alignment horizontal="center" vertical="center"/>
    </xf>
    <xf fontId="6" fillId="2" borderId="6" numFmtId="160" xfId="0" applyNumberFormat="1" applyFont="1" applyFill="1" applyBorder="1" applyAlignment="1">
      <alignment horizontal="center" vertical="center"/>
    </xf>
    <xf fontId="1" fillId="2" borderId="5" numFmtId="0" xfId="0" applyFont="1" applyFill="1" applyBorder="1"/>
    <xf fontId="0" fillId="2" borderId="5" numFmtId="0" xfId="0" applyFill="1" applyBorder="1"/>
    <xf fontId="8" fillId="2" borderId="5" numFmtId="0" xfId="0" applyFont="1" applyFill="1" applyBorder="1" applyAlignment="1">
      <alignment horizontal="center" vertical="center"/>
    </xf>
    <xf fontId="6" fillId="2" borderId="2" numFmtId="0" xfId="0" applyFont="1" applyFill="1" applyBorder="1" applyAlignment="1">
      <alignment horizontal="left" vertical="top" wrapText="1"/>
    </xf>
    <xf fontId="6" fillId="2" borderId="3" numFmtId="160" xfId="0" applyNumberFormat="1" applyFont="1" applyFill="1" applyBorder="1" applyAlignment="1">
      <alignment horizontal="center" vertical="center"/>
    </xf>
    <xf fontId="8" fillId="2" borderId="7" numFmtId="160" xfId="0" applyNumberFormat="1" applyFont="1" applyFill="1" applyBorder="1" applyAlignment="1">
      <alignment horizontal="center" vertical="center" wrapText="1"/>
    </xf>
    <xf fontId="8" fillId="2" borderId="8" numFmtId="0" xfId="0" applyFont="1" applyFill="1" applyBorder="1" applyAlignment="1">
      <alignment horizontal="center" vertical="center"/>
    </xf>
    <xf fontId="8" fillId="2" borderId="9" numFmtId="160" xfId="0" applyNumberFormat="1" applyFont="1" applyFill="1" applyBorder="1" applyAlignment="1">
      <alignment horizontal="center" vertical="center" wrapText="1"/>
    </xf>
    <xf fontId="8" fillId="2" borderId="10" numFmtId="0" xfId="0" applyFont="1" applyFill="1" applyBorder="1" applyAlignment="1">
      <alignment horizontal="center" vertical="center"/>
    </xf>
    <xf fontId="9" fillId="2" borderId="3" numFmtId="0" xfId="0" applyFont="1" applyFill="1" applyBorder="1" applyAlignment="1">
      <alignment horizontal="left" vertical="center" wrapText="1"/>
    </xf>
    <xf fontId="5" fillId="2" borderId="3" numFmtId="0" xfId="0" applyFont="1" applyFill="1" applyBorder="1" applyAlignment="1">
      <alignment horizontal="left" vertical="center" wrapText="1"/>
    </xf>
    <xf fontId="5" fillId="2" borderId="3" numFmtId="0" xfId="0" applyFont="1" applyFill="1" applyBorder="1" applyAlignment="1">
      <alignment horizontal="center" vertical="center" wrapText="1"/>
    </xf>
    <xf fontId="4" fillId="2" borderId="3" numFmtId="160" xfId="0" applyNumberFormat="1" applyFont="1" applyFill="1" applyBorder="1" applyAlignment="1">
      <alignment horizontal="center" vertical="center"/>
    </xf>
    <xf fontId="8" fillId="2" borderId="11" numFmtId="0" xfId="0" applyFont="1" applyFill="1" applyBorder="1" applyAlignment="1">
      <alignment horizontal="center" vertical="center" wrapText="1"/>
    </xf>
    <xf fontId="8" fillId="2" borderId="3" numFmtId="160" xfId="0" applyNumberFormat="1" applyFont="1" applyFill="1" applyBorder="1" applyAlignment="1">
      <alignment horizontal="center" vertical="center" wrapText="1"/>
    </xf>
    <xf fontId="8" fillId="2" borderId="11" numFmtId="0" xfId="0" applyFont="1" applyFill="1" applyBorder="1" applyAlignment="1">
      <alignment horizontal="center" vertical="center"/>
    </xf>
    <xf fontId="8" fillId="2" borderId="3" numFmtId="0" xfId="0" applyFont="1" applyFill="1" applyBorder="1" applyAlignment="1">
      <alignment horizontal="center" vertical="center"/>
    </xf>
    <xf fontId="8" fillId="2" borderId="3" numFmtId="0" xfId="0" applyFont="1" applyFill="1" applyBorder="1"/>
    <xf fontId="6" fillId="2" borderId="5" numFmtId="0" xfId="0" applyFont="1" applyFill="1" applyBorder="1" applyAlignment="1">
      <alignment horizontal="center" vertical="center" wrapText="1"/>
    </xf>
    <xf fontId="4" fillId="2" borderId="5" numFmtId="160" xfId="0" applyNumberFormat="1" applyFont="1" applyFill="1" applyBorder="1" applyAlignment="1">
      <alignment horizontal="center" vertical="center"/>
    </xf>
    <xf fontId="8" fillId="2" borderId="5" numFmtId="160" xfId="0" applyNumberFormat="1" applyFont="1" applyFill="1" applyBorder="1" applyAlignment="1">
      <alignment horizontal="center" vertical="center" wrapText="1"/>
    </xf>
    <xf fontId="8" fillId="2" borderId="5" numFmtId="2" xfId="0" applyNumberFormat="1" applyFont="1" applyFill="1" applyBorder="1" applyAlignment="1">
      <alignment horizontal="center" vertical="center"/>
    </xf>
    <xf fontId="8" fillId="2" borderId="5" numFmtId="0" xfId="0" applyFont="1" applyFill="1" applyBorder="1"/>
    <xf fontId="6" fillId="2" borderId="12" numFmtId="160" xfId="0" applyNumberFormat="1" applyFont="1" applyFill="1" applyBorder="1" applyAlignment="1">
      <alignment horizontal="center" vertical="center"/>
    </xf>
    <xf fontId="8" fillId="2" borderId="13" numFmtId="0" xfId="0" applyFont="1" applyFill="1" applyBorder="1" applyAlignment="1">
      <alignment horizontal="center" vertical="center"/>
    </xf>
    <xf fontId="9" fillId="2" borderId="2" numFmtId="0" xfId="0" applyFont="1" applyFill="1" applyBorder="1" applyAlignment="1">
      <alignment horizontal="left" vertical="center" wrapText="1"/>
    </xf>
    <xf fontId="10" fillId="2" borderId="2" numFmtId="0" xfId="0" applyFont="1" applyFill="1" applyBorder="1" applyAlignment="1">
      <alignment horizontal="left" vertical="center" wrapText="1"/>
    </xf>
    <xf fontId="10" fillId="2" borderId="2" numFmtId="0" xfId="0" applyFont="1" applyFill="1" applyBorder="1" applyAlignment="1">
      <alignment horizontal="center" vertical="center" wrapText="1"/>
    </xf>
    <xf fontId="4" fillId="2" borderId="2" numFmtId="160" xfId="0" applyNumberFormat="1" applyFont="1" applyFill="1" applyBorder="1" applyAlignment="1">
      <alignment horizontal="center" vertical="center"/>
    </xf>
    <xf fontId="8" fillId="2" borderId="4" numFmtId="160" xfId="0" applyNumberFormat="1" applyFont="1" applyFill="1" applyBorder="1" applyAlignment="1">
      <alignment horizontal="center" vertical="center" wrapText="1"/>
    </xf>
    <xf fontId="8" fillId="2" borderId="4" numFmtId="0" xfId="0" applyFont="1" applyFill="1" applyBorder="1" applyAlignment="1">
      <alignment horizontal="center" vertical="center"/>
    </xf>
    <xf fontId="6" fillId="2" borderId="3" numFmtId="160" xfId="0" applyNumberFormat="1" applyFont="1" applyFill="1" applyBorder="1" applyAlignment="1">
      <alignment horizontal="center" vertical="top"/>
    </xf>
    <xf fontId="8" fillId="2" borderId="2" numFmtId="0" xfId="0" applyFont="1" applyFill="1" applyBorder="1" applyAlignment="1">
      <alignment horizontal="center" vertical="top" wrapText="1"/>
    </xf>
    <xf fontId="6" fillId="2" borderId="2" numFmtId="160" xfId="0" applyNumberFormat="1" applyFont="1" applyFill="1" applyBorder="1" applyAlignment="1">
      <alignment horizontal="center" vertical="top"/>
    </xf>
    <xf fontId="8" fillId="2" borderId="2" numFmtId="0" xfId="0" applyFont="1" applyFill="1" applyBorder="1" applyAlignment="1">
      <alignment horizontal="center" vertical="top"/>
    </xf>
    <xf fontId="8" fillId="2" borderId="2" numFmtId="0" xfId="0" applyFont="1" applyFill="1" applyBorder="1" applyAlignment="1">
      <alignment vertical="top"/>
    </xf>
    <xf fontId="8" fillId="2" borderId="2" numFmtId="160" xfId="0" applyNumberFormat="1" applyFont="1" applyFill="1" applyBorder="1" applyAlignment="1">
      <alignment horizontal="center" vertical="top"/>
    </xf>
    <xf fontId="6" fillId="2" borderId="11" numFmtId="160" xfId="0" applyNumberFormat="1" applyFont="1" applyFill="1" applyBorder="1" applyAlignment="1">
      <alignment horizontal="center" vertical="top"/>
    </xf>
    <xf fontId="5" fillId="2" borderId="2" numFmtId="0" xfId="0" applyFont="1" applyFill="1" applyBorder="1" applyAlignment="1">
      <alignment horizontal="center" vertical="top" wrapText="1"/>
    </xf>
    <xf fontId="11" fillId="2" borderId="2" numFmtId="0" xfId="0" applyFont="1" applyFill="1" applyBorder="1" applyAlignment="1">
      <alignment horizontal="center" vertical="top"/>
    </xf>
    <xf fontId="5" fillId="2" borderId="2" numFmtId="0" xfId="0" applyFont="1" applyFill="1" applyBorder="1" applyAlignment="1">
      <alignment horizontal="center" vertical="top"/>
    </xf>
    <xf fontId="6" fillId="2" borderId="4" numFmtId="160" xfId="0" applyNumberFormat="1" applyFont="1" applyFill="1" applyBorder="1" applyAlignment="1">
      <alignment horizontal="center" vertical="top"/>
    </xf>
    <xf fontId="4" fillId="2" borderId="2" numFmtId="16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1" zoomScale="110" workbookViewId="0">
      <pane ySplit="4" topLeftCell="A5" activePane="bottomLeft" state="frozen"/>
      <selection activeCell="M35" activeCellId="0" sqref="M35"/>
    </sheetView>
  </sheetViews>
  <sheetFormatPr defaultRowHeight="15.75" customHeight="1"/>
  <cols>
    <col customWidth="1" min="1" max="1" style="2" width="6.42578125"/>
    <col customWidth="1" min="2" max="2" style="2" width="23.42578125"/>
    <col customWidth="1" min="3" max="3" style="2" width="70.7109375"/>
    <col customWidth="1" min="4" max="4" style="3" width="16.85546875"/>
    <col customWidth="1" min="5" max="5" style="2" width="17.28515625"/>
    <col customWidth="1" min="6" max="6" style="2" width="17.42578125"/>
    <col customWidth="1" min="7" max="7" style="2" width="17.28515625"/>
    <col customWidth="1" min="8" max="10" style="2" width="10"/>
    <col customWidth="1" min="11" max="11" style="2" width="13"/>
    <col customWidth="1" min="12" max="12" style="2" width="12.42578125"/>
    <col customWidth="1" min="13" max="13" style="2" width="12.7109375"/>
    <col customWidth="1" min="14" max="257" style="2" width="9.140625"/>
    <col min="258" max="16384" style="1" width="9.140625"/>
  </cols>
  <sheetData>
    <row r="1" ht="47.25" customHeight="1">
      <c r="K1" s="4" t="s">
        <v>0</v>
      </c>
      <c r="L1" s="4"/>
      <c r="M1" s="4"/>
    </row>
    <row r="2" ht="55.5" customHeight="1">
      <c r="A2" s="5" t="s">
        <v>1</v>
      </c>
      <c r="B2" s="5"/>
      <c r="C2" s="5"/>
      <c r="D2" s="5"/>
      <c r="E2" s="5"/>
      <c r="F2" s="5"/>
      <c r="G2" s="5"/>
      <c r="H2" s="6"/>
      <c r="I2" s="6"/>
      <c r="J2" s="6"/>
      <c r="K2" s="6"/>
      <c r="L2" s="6"/>
      <c r="M2" s="6"/>
    </row>
    <row r="3" ht="89.25" customHeight="1">
      <c r="A3" s="7" t="s">
        <v>2</v>
      </c>
      <c r="B3" s="7" t="s">
        <v>3</v>
      </c>
      <c r="C3" s="7" t="s">
        <v>4</v>
      </c>
      <c r="D3" s="8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</row>
    <row r="4">
      <c r="A4" s="7"/>
      <c r="B4" s="7"/>
      <c r="C4" s="7"/>
      <c r="D4" s="9"/>
      <c r="E4" s="7"/>
      <c r="F4" s="7"/>
      <c r="G4" s="7"/>
      <c r="H4" s="7"/>
      <c r="I4" s="7"/>
      <c r="J4" s="7"/>
      <c r="K4" s="7"/>
      <c r="L4" s="7"/>
      <c r="M4" s="10"/>
    </row>
    <row r="5" s="1" customFormat="1" ht="24">
      <c r="A5" s="11">
        <v>1</v>
      </c>
      <c r="B5" s="12" t="s">
        <v>15</v>
      </c>
      <c r="C5" s="12" t="s">
        <v>16</v>
      </c>
      <c r="D5" s="13">
        <v>42316</v>
      </c>
      <c r="E5" s="14">
        <f t="shared" ref="E5:E9" si="0">SUM(D5/1.2)</f>
        <v>35263.333333333336</v>
      </c>
      <c r="F5" s="15"/>
      <c r="G5" s="16"/>
      <c r="H5" s="17">
        <v>0.20999999999999999</v>
      </c>
      <c r="I5" s="17">
        <v>0.26000000000000001</v>
      </c>
      <c r="J5" s="18">
        <v>0.17000000000000001</v>
      </c>
      <c r="K5" s="19">
        <f t="shared" ref="K5:K10" si="1">SUM(E5*H5)</f>
        <v>7405.3000000000002</v>
      </c>
      <c r="L5" s="19"/>
      <c r="M5" s="15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</row>
    <row r="6" s="1" customFormat="1" ht="24">
      <c r="A6" s="11">
        <v>2</v>
      </c>
      <c r="B6" s="12" t="s">
        <v>15</v>
      </c>
      <c r="C6" s="12" t="s">
        <v>17</v>
      </c>
      <c r="D6" s="13">
        <v>42438</v>
      </c>
      <c r="E6" s="14">
        <f t="shared" si="0"/>
        <v>35365</v>
      </c>
      <c r="F6" s="15"/>
      <c r="G6" s="16"/>
      <c r="H6" s="17">
        <v>0.20999999999999999</v>
      </c>
      <c r="I6" s="17">
        <v>0.26000000000000001</v>
      </c>
      <c r="J6" s="18">
        <v>0.17000000000000001</v>
      </c>
      <c r="K6" s="19">
        <f t="shared" si="1"/>
        <v>7426.6499999999996</v>
      </c>
      <c r="L6" s="15"/>
      <c r="M6" s="15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</row>
    <row r="7" s="1" customFormat="1" ht="36">
      <c r="A7" s="11">
        <v>3</v>
      </c>
      <c r="B7" s="12" t="s">
        <v>15</v>
      </c>
      <c r="C7" s="12" t="s">
        <v>18</v>
      </c>
      <c r="D7" s="14">
        <v>1798</v>
      </c>
      <c r="E7" s="14">
        <f t="shared" si="0"/>
        <v>1498.3333333333335</v>
      </c>
      <c r="F7" s="15"/>
      <c r="G7" s="16"/>
      <c r="H7" s="17">
        <v>0.20999999999999999</v>
      </c>
      <c r="I7" s="17">
        <v>0.26000000000000001</v>
      </c>
      <c r="J7" s="18">
        <v>0.17000000000000001</v>
      </c>
      <c r="K7" s="19">
        <f t="shared" si="1"/>
        <v>314.65000000000003</v>
      </c>
      <c r="L7" s="15"/>
      <c r="M7" s="15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</row>
    <row r="8" s="1" customFormat="1" ht="36">
      <c r="A8" s="11">
        <v>4</v>
      </c>
      <c r="B8" s="12" t="s">
        <v>15</v>
      </c>
      <c r="C8" s="12" t="s">
        <v>19</v>
      </c>
      <c r="D8" s="13">
        <v>2749</v>
      </c>
      <c r="E8" s="14">
        <f t="shared" si="0"/>
        <v>2290.8333333333335</v>
      </c>
      <c r="F8" s="15"/>
      <c r="G8" s="16"/>
      <c r="H8" s="17">
        <v>0.20999999999999999</v>
      </c>
      <c r="I8" s="17">
        <v>0.26000000000000001</v>
      </c>
      <c r="J8" s="18">
        <v>0.17000000000000001</v>
      </c>
      <c r="K8" s="19">
        <f t="shared" si="1"/>
        <v>481.07499999999999</v>
      </c>
      <c r="L8" s="15"/>
      <c r="M8" s="15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</row>
    <row r="9" s="1" customFormat="1" ht="36" customHeight="1">
      <c r="A9" s="11">
        <v>5</v>
      </c>
      <c r="B9" s="12" t="s">
        <v>20</v>
      </c>
      <c r="C9" s="12" t="s">
        <v>21</v>
      </c>
      <c r="D9" s="13">
        <v>572</v>
      </c>
      <c r="E9" s="14">
        <f t="shared" si="0"/>
        <v>476.66666666666669</v>
      </c>
      <c r="F9" s="15"/>
      <c r="G9" s="16"/>
      <c r="H9" s="17">
        <v>0.20999999999999999</v>
      </c>
      <c r="I9" s="17">
        <v>0.26000000000000001</v>
      </c>
      <c r="J9" s="18">
        <v>0.17000000000000001</v>
      </c>
      <c r="K9" s="19">
        <f t="shared" si="1"/>
        <v>100.09999999999999</v>
      </c>
      <c r="L9" s="15"/>
      <c r="M9" s="15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</row>
    <row r="10" s="1" customFormat="1" ht="43.5" customHeight="1">
      <c r="A10" s="11">
        <v>6</v>
      </c>
      <c r="B10" s="20" t="s">
        <v>15</v>
      </c>
      <c r="C10" s="20" t="s">
        <v>22</v>
      </c>
      <c r="D10" s="21">
        <v>2844.5999999999999</v>
      </c>
      <c r="E10" s="22">
        <f t="shared" ref="E10:E12" si="2">SUM(D10/1.2)</f>
        <v>2370.5</v>
      </c>
      <c r="F10" s="23"/>
      <c r="G10" s="24"/>
      <c r="H10" s="25">
        <v>0.20999999999999999</v>
      </c>
      <c r="I10" s="25">
        <v>0.26000000000000001</v>
      </c>
      <c r="J10" s="18">
        <v>0.17000000000000001</v>
      </c>
      <c r="K10" s="19">
        <f t="shared" si="1"/>
        <v>497.80500000000001</v>
      </c>
      <c r="L10" s="24"/>
      <c r="M10" s="24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  <c r="IW10" s="2"/>
    </row>
    <row r="11" ht="36" customHeight="1">
      <c r="A11" s="11">
        <v>7</v>
      </c>
      <c r="B11" s="12" t="s">
        <v>15</v>
      </c>
      <c r="C11" s="26" t="s">
        <v>23</v>
      </c>
      <c r="D11" s="27">
        <v>614</v>
      </c>
      <c r="E11" s="22">
        <f t="shared" si="2"/>
        <v>511.66666666666669</v>
      </c>
      <c r="F11" s="23"/>
      <c r="G11" s="28"/>
      <c r="H11" s="25">
        <v>0.20999999999999999</v>
      </c>
      <c r="I11" s="29">
        <v>0.26000000000000001</v>
      </c>
      <c r="J11" s="18">
        <v>0.17000000000000001</v>
      </c>
      <c r="K11" s="19">
        <f t="shared" ref="K11:K12" si="3">SUM(E11*H11)</f>
        <v>107.45</v>
      </c>
      <c r="L11" s="19"/>
      <c r="M11" s="15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</row>
    <row r="12" s="1" customFormat="1" ht="39" customHeight="1">
      <c r="A12" s="11">
        <v>8</v>
      </c>
      <c r="B12" s="12" t="s">
        <v>20</v>
      </c>
      <c r="C12" s="12" t="s">
        <v>24</v>
      </c>
      <c r="D12" s="27">
        <v>40024</v>
      </c>
      <c r="E12" s="22">
        <f t="shared" si="2"/>
        <v>33353.333333333336</v>
      </c>
      <c r="F12" s="23"/>
      <c r="G12" s="30"/>
      <c r="H12" s="25">
        <v>0.20999999999999999</v>
      </c>
      <c r="I12" s="31">
        <v>0.26000000000000001</v>
      </c>
      <c r="J12" s="18">
        <v>0.17000000000000001</v>
      </c>
      <c r="K12" s="19">
        <f t="shared" si="3"/>
        <v>7004.1999999999998</v>
      </c>
      <c r="L12" s="19"/>
      <c r="M12" s="15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</row>
    <row r="13" ht="29.25" customHeight="1">
      <c r="A13" s="32" t="s">
        <v>25</v>
      </c>
      <c r="B13" s="33"/>
      <c r="C13" s="33"/>
      <c r="D13" s="34"/>
      <c r="E13" s="35">
        <f>SUM(E5:E12)</f>
        <v>111129.66666666669</v>
      </c>
      <c r="F13" s="36"/>
      <c r="G13" s="37"/>
      <c r="H13" s="38"/>
      <c r="I13" s="38"/>
      <c r="J13" s="39"/>
      <c r="K13" s="35">
        <f>SUM(K5:K12)</f>
        <v>23337.230000000003</v>
      </c>
      <c r="L13" s="40"/>
      <c r="M13" s="40"/>
    </row>
    <row r="14" s="1" customFormat="1" ht="56.25" customHeight="1">
      <c r="A14" s="41">
        <v>9</v>
      </c>
      <c r="B14" s="20" t="s">
        <v>20</v>
      </c>
      <c r="C14" s="20" t="s">
        <v>26</v>
      </c>
      <c r="D14" s="21">
        <v>2840.4000000000001</v>
      </c>
      <c r="E14" s="42"/>
      <c r="F14" s="21">
        <f t="shared" ref="F14:F16" si="4">SUM(D14/1.2)</f>
        <v>2367</v>
      </c>
      <c r="G14" s="43"/>
      <c r="H14" s="25">
        <v>0.20999999999999999</v>
      </c>
      <c r="I14" s="25">
        <v>0.26000000000000001</v>
      </c>
      <c r="J14" s="44">
        <v>0.17000000000000001</v>
      </c>
      <c r="K14" s="42"/>
      <c r="L14" s="45"/>
      <c r="M14" s="45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</row>
    <row r="15" s="1" customFormat="1" ht="56.25" customHeight="1">
      <c r="A15" s="11">
        <v>10</v>
      </c>
      <c r="B15" s="12" t="s">
        <v>15</v>
      </c>
      <c r="C15" s="12" t="s">
        <v>27</v>
      </c>
      <c r="D15" s="27">
        <v>1950</v>
      </c>
      <c r="E15" s="40"/>
      <c r="F15" s="46">
        <f t="shared" si="4"/>
        <v>1625</v>
      </c>
      <c r="G15" s="43"/>
      <c r="H15" s="25">
        <v>0.20999999999999999</v>
      </c>
      <c r="I15" s="25">
        <v>0.26000000000000001</v>
      </c>
      <c r="J15" s="44">
        <v>0.17000000000000001</v>
      </c>
      <c r="K15" s="19"/>
      <c r="L15" s="15"/>
      <c r="M15" s="15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</row>
    <row r="16" s="1" customFormat="1" ht="36">
      <c r="A16" s="11">
        <v>11</v>
      </c>
      <c r="B16" s="12" t="s">
        <v>20</v>
      </c>
      <c r="C16" s="12" t="s">
        <v>28</v>
      </c>
      <c r="D16" s="27">
        <v>370</v>
      </c>
      <c r="E16" s="15"/>
      <c r="F16" s="22">
        <f t="shared" si="4"/>
        <v>308.33333333333337</v>
      </c>
      <c r="G16" s="23"/>
      <c r="H16" s="47">
        <v>0.20999999999999999</v>
      </c>
      <c r="I16" s="17">
        <v>0.26000000000000001</v>
      </c>
      <c r="J16" s="44">
        <v>0.17000000000000001</v>
      </c>
      <c r="K16" s="15"/>
      <c r="L16" s="19"/>
      <c r="M16" s="15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</row>
    <row r="17" ht="33" customHeight="1">
      <c r="A17" s="48" t="s">
        <v>29</v>
      </c>
      <c r="B17" s="49"/>
      <c r="C17" s="49"/>
      <c r="D17" s="50"/>
      <c r="E17" s="15"/>
      <c r="F17" s="51">
        <f>SUM(F14:F16)</f>
        <v>4300.333333333333</v>
      </c>
      <c r="G17" s="52"/>
      <c r="H17" s="53"/>
      <c r="I17" s="53"/>
      <c r="J17" s="17"/>
      <c r="K17" s="15"/>
      <c r="L17" s="51">
        <f>E13*I14+F17*H14</f>
        <v>29796.78333333334</v>
      </c>
      <c r="M17" s="15"/>
    </row>
    <row r="18" s="1" customFormat="1" ht="36">
      <c r="A18" s="11">
        <v>12</v>
      </c>
      <c r="B18" s="12" t="s">
        <v>30</v>
      </c>
      <c r="C18" s="12" t="s">
        <v>31</v>
      </c>
      <c r="D18" s="54">
        <v>15880.799999999999</v>
      </c>
      <c r="E18" s="55"/>
      <c r="F18" s="55"/>
      <c r="G18" s="56">
        <f>SUM(D18/1.2)</f>
        <v>13234</v>
      </c>
      <c r="H18" s="57">
        <v>0.20999999999999999</v>
      </c>
      <c r="I18" s="57">
        <v>0.26000000000000001</v>
      </c>
      <c r="J18" s="57">
        <v>0.17000000000000001</v>
      </c>
      <c r="K18" s="58"/>
      <c r="L18" s="58"/>
      <c r="M18" s="59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</row>
    <row r="19" s="1" customFormat="1" ht="36">
      <c r="A19" s="11">
        <v>13</v>
      </c>
      <c r="B19" s="12" t="s">
        <v>32</v>
      </c>
      <c r="C19" s="12" t="s">
        <v>33</v>
      </c>
      <c r="D19" s="60"/>
      <c r="E19" s="55"/>
      <c r="F19" s="61"/>
      <c r="G19" s="62"/>
      <c r="H19" s="63"/>
      <c r="I19" s="63"/>
      <c r="J19" s="63"/>
      <c r="K19" s="58"/>
      <c r="L19" s="58"/>
      <c r="M19" s="63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</row>
    <row r="20" s="1" customFormat="1" ht="36">
      <c r="A20" s="11">
        <v>14</v>
      </c>
      <c r="B20" s="12" t="s">
        <v>20</v>
      </c>
      <c r="C20" s="12" t="s">
        <v>34</v>
      </c>
      <c r="D20" s="60"/>
      <c r="E20" s="55"/>
      <c r="F20" s="61"/>
      <c r="G20" s="62"/>
      <c r="H20" s="63"/>
      <c r="I20" s="63"/>
      <c r="J20" s="63"/>
      <c r="K20" s="58"/>
      <c r="L20" s="58"/>
      <c r="M20" s="63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  <c r="IT20" s="1"/>
      <c r="IU20" s="1"/>
      <c r="IV20" s="1"/>
      <c r="IW20" s="1"/>
    </row>
    <row r="21" s="1" customFormat="1" ht="36">
      <c r="A21" s="11">
        <v>15</v>
      </c>
      <c r="B21" s="12" t="s">
        <v>20</v>
      </c>
      <c r="C21" s="12" t="s">
        <v>35</v>
      </c>
      <c r="D21" s="60"/>
      <c r="E21" s="55"/>
      <c r="F21" s="61"/>
      <c r="G21" s="62"/>
      <c r="H21" s="63"/>
      <c r="I21" s="63"/>
      <c r="J21" s="63"/>
      <c r="K21" s="58"/>
      <c r="L21" s="58"/>
      <c r="M21" s="63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1"/>
      <c r="IT21" s="1"/>
      <c r="IU21" s="1"/>
      <c r="IV21" s="1"/>
      <c r="IW21" s="1"/>
    </row>
    <row r="22" s="1" customFormat="1" ht="36">
      <c r="A22" s="11">
        <v>16</v>
      </c>
      <c r="B22" s="12" t="s">
        <v>30</v>
      </c>
      <c r="C22" s="12" t="s">
        <v>36</v>
      </c>
      <c r="D22" s="60"/>
      <c r="E22" s="55"/>
      <c r="F22" s="61"/>
      <c r="G22" s="62"/>
      <c r="H22" s="63"/>
      <c r="I22" s="63"/>
      <c r="J22" s="63"/>
      <c r="K22" s="58"/>
      <c r="L22" s="58"/>
      <c r="M22" s="63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</row>
    <row r="23" s="1" customFormat="1" ht="36">
      <c r="A23" s="11">
        <v>17</v>
      </c>
      <c r="B23" s="12" t="s">
        <v>20</v>
      </c>
      <c r="C23" s="12" t="s">
        <v>37</v>
      </c>
      <c r="D23" s="60"/>
      <c r="E23" s="55"/>
      <c r="F23" s="61"/>
      <c r="G23" s="62"/>
      <c r="H23" s="63"/>
      <c r="I23" s="63"/>
      <c r="J23" s="63"/>
      <c r="K23" s="58"/>
      <c r="L23" s="58"/>
      <c r="M23" s="63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</row>
    <row r="24" s="1" customFormat="1" ht="36">
      <c r="A24" s="11">
        <v>18</v>
      </c>
      <c r="B24" s="12" t="s">
        <v>20</v>
      </c>
      <c r="C24" s="12" t="s">
        <v>38</v>
      </c>
      <c r="D24" s="60"/>
      <c r="E24" s="55"/>
      <c r="F24" s="61"/>
      <c r="G24" s="62"/>
      <c r="H24" s="63"/>
      <c r="I24" s="63"/>
      <c r="J24" s="63"/>
      <c r="K24" s="58"/>
      <c r="L24" s="58"/>
      <c r="M24" s="63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  <c r="IH24" s="1"/>
      <c r="II24" s="1"/>
      <c r="IJ24" s="1"/>
      <c r="IK24" s="1"/>
      <c r="IL24" s="1"/>
      <c r="IM24" s="1"/>
      <c r="IN24" s="1"/>
      <c r="IO24" s="1"/>
      <c r="IP24" s="1"/>
      <c r="IQ24" s="1"/>
      <c r="IR24" s="1"/>
      <c r="IS24" s="1"/>
      <c r="IT24" s="1"/>
      <c r="IU24" s="1"/>
      <c r="IV24" s="1"/>
      <c r="IW24" s="1"/>
    </row>
    <row r="25" s="1" customFormat="1" ht="135.75" customHeight="1">
      <c r="A25" s="11">
        <v>19</v>
      </c>
      <c r="B25" s="12" t="s">
        <v>39</v>
      </c>
      <c r="C25" s="12" t="s">
        <v>40</v>
      </c>
      <c r="D25" s="64"/>
      <c r="E25" s="55"/>
      <c r="F25" s="61"/>
      <c r="G25" s="62"/>
      <c r="H25" s="63"/>
      <c r="I25" s="63"/>
      <c r="J25" s="63"/>
      <c r="K25" s="58"/>
      <c r="L25" s="58"/>
      <c r="M25" s="63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</row>
    <row r="26" ht="27" customHeight="1">
      <c r="A26" s="48" t="s">
        <v>41</v>
      </c>
      <c r="B26" s="49"/>
      <c r="C26" s="49"/>
      <c r="D26" s="50"/>
      <c r="E26" s="15"/>
      <c r="F26" s="51"/>
      <c r="G26" s="65">
        <f>SUM(G18:G25)</f>
        <v>13234</v>
      </c>
      <c r="H26" s="17"/>
      <c r="I26" s="17"/>
      <c r="J26" s="17"/>
      <c r="K26" s="15"/>
      <c r="L26" s="51"/>
      <c r="M26" s="65">
        <f>E13*J16+F17*I16+G26*H16</f>
        <v>22789.270000000004</v>
      </c>
    </row>
    <row r="27" ht="15.75" customHeight="1">
      <c r="G27" s="2"/>
      <c r="M27" s="2"/>
    </row>
    <row r="28" ht="15.75" customHeight="1">
      <c r="G28" s="2"/>
      <c r="M28" s="2"/>
    </row>
    <row r="29" ht="15.75" customHeight="1">
      <c r="G29" s="2"/>
      <c r="M29" s="2"/>
    </row>
    <row r="30" ht="15.75" customHeight="1">
      <c r="G30" s="2"/>
      <c r="M30" s="2"/>
    </row>
    <row r="32" ht="15.75" customHeight="1">
      <c r="G32" s="2"/>
      <c r="M32" s="2"/>
    </row>
  </sheetData>
  <mergeCells count="28">
    <mergeCell ref="K1:M1"/>
    <mergeCell ref="A2:M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A13:C13"/>
    <mergeCell ref="A17:C17"/>
    <mergeCell ref="D18:D25"/>
    <mergeCell ref="E18:E25"/>
    <mergeCell ref="F18:F25"/>
    <mergeCell ref="G18:G25"/>
    <mergeCell ref="H18:H25"/>
    <mergeCell ref="I18:I25"/>
    <mergeCell ref="J18:J25"/>
    <mergeCell ref="K18:K25"/>
    <mergeCell ref="L18:L25"/>
    <mergeCell ref="M18:M25"/>
    <mergeCell ref="A26:C26"/>
  </mergeCells>
  <printOptions headings="0" gridLines="0"/>
  <pageMargins left="0.51181102362204722" right="0.51181102362204722" top="0.59055118110236227" bottom="0.59055118110236227" header="0.31496099999999999" footer="0.31496099999999999"/>
  <pageSetup paperSize="9" scale="60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5" customHeight="1"/>
  <sheetData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5" customHeight="1"/>
  <sheetData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Бородина Ася Александровна</dc:creator>
  <cp:revision>19</cp:revision>
  <dcterms:created xsi:type="dcterms:W3CDTF">2020-04-16T06:32:00Z</dcterms:created>
  <dcterms:modified xsi:type="dcterms:W3CDTF">2025-06-25T07:42:55Z</dcterms:modified>
  <cp:version>1048576</cp:version>
</cp:coreProperties>
</file>